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pi05431\Desktop\Kalkulator PFR\"/>
    </mc:Choice>
  </mc:AlternateContent>
  <xr:revisionPtr revIDLastSave="0" documentId="13_ncr:1_{A2BFA04E-8C27-4042-A1F4-33C293B09BC1}" xr6:coauthVersionLast="44" xr6:coauthVersionMax="44" xr10:uidLastSave="{00000000-0000-0000-0000-000000000000}"/>
  <workbookProtection workbookAlgorithmName="SHA-512" workbookHashValue="uDRcckX2U+woGMDY1SscJ3NOvzilSKXskmH88CZizM6/aHsoDiOByReZYnrvJ/SaBsVTzqs22mJb5Kbj0Mzl3Q==" workbookSaltValue="rH8UhMjkRAr168sI/I7Jjw==" workbookSpinCount="100000" lockStructure="1"/>
  <bookViews>
    <workbookView xWindow="28680" yWindow="-120" windowWidth="29040" windowHeight="15840" xr2:uid="{10F69687-CC95-4A03-86A1-F5332E92998C}"/>
  </bookViews>
  <sheets>
    <sheet name="Wstęp do kalkulatora" sheetId="4" r:id="rId1"/>
    <sheet name="Mikrofirma do 9 pracowników" sheetId="1" r:id="rId2"/>
    <sheet name="MSP od 10 do 249 pracowników" sheetId="2" r:id="rId3"/>
    <sheet name="wyliczanki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2" l="1"/>
  <c r="AK18" i="2" s="1"/>
  <c r="N26" i="1"/>
  <c r="AM26" i="1" s="1"/>
  <c r="E24" i="3" l="1"/>
  <c r="F24" i="3"/>
  <c r="G24" i="3"/>
  <c r="H24" i="3"/>
  <c r="I24" i="3"/>
  <c r="J24" i="3"/>
  <c r="K24" i="3"/>
  <c r="L24" i="3"/>
  <c r="D24" i="3"/>
  <c r="E27" i="3" l="1"/>
  <c r="F27" i="3"/>
  <c r="G27" i="3"/>
  <c r="H27" i="3"/>
  <c r="I27" i="3"/>
  <c r="J27" i="3"/>
  <c r="K27" i="3"/>
  <c r="L27" i="3"/>
  <c r="E26" i="3"/>
  <c r="F26" i="3"/>
  <c r="G26" i="3"/>
  <c r="H26" i="3"/>
  <c r="I26" i="3"/>
  <c r="J26" i="3"/>
  <c r="K26" i="3"/>
  <c r="L26" i="3"/>
  <c r="E25" i="3"/>
  <c r="F25" i="3"/>
  <c r="G25" i="3"/>
  <c r="H25" i="3"/>
  <c r="I25" i="3"/>
  <c r="J25" i="3"/>
  <c r="K25" i="3"/>
  <c r="L25" i="3"/>
  <c r="D26" i="3"/>
  <c r="D27" i="3"/>
  <c r="D25" i="3"/>
</calcChain>
</file>

<file path=xl/sharedStrings.xml><?xml version="1.0" encoding="utf-8"?>
<sst xmlns="http://schemas.openxmlformats.org/spreadsheetml/2006/main" count="67" uniqueCount="53">
  <si>
    <t>Jaki typ działalności prowadzisz?</t>
  </si>
  <si>
    <t>Prowadzę działalność całoroczną</t>
  </si>
  <si>
    <t>Prowadzę działalność sezonową</t>
  </si>
  <si>
    <t>Informacje o zatrudnionych pracownikach</t>
  </si>
  <si>
    <t>Liczba pracowników na koniec poprzedniego miesiąca</t>
  </si>
  <si>
    <t>rok do roku</t>
  </si>
  <si>
    <t>miesiąc do miesiąca</t>
  </si>
  <si>
    <t xml:space="preserve">Liczba pracowników roku temu </t>
  </si>
  <si>
    <t>Wyliczona maksymalna kwota subwencji</t>
  </si>
  <si>
    <t>Kalkulator dla firm segmentu Małe i Średnie Przedsiębiorstwa - zatrudnienie od 10 do 249 pracowników</t>
  </si>
  <si>
    <t>Kalkulator dla mikrofirm - zatrudnienie od 1 do 9 pracowników</t>
  </si>
  <si>
    <t>Mikro</t>
  </si>
  <si>
    <t>wybierz z listy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</si>
  <si>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</si>
  <si>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</si>
  <si>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</si>
  <si>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</si>
  <si>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</si>
  <si>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</si>
  <si>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</si>
  <si>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</si>
  <si>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</si>
  <si>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</si>
  <si>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</si>
  <si>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Niniejszy kalkulator ma charakter wyłącznie informacyjny i nie stanowi oferty w rozumieniu art 66 §1 kc. Warunki i zasady otrzymania subwencji będą znane po złożeniu wniosku i podjeciu decyzji o udzieleniu subwencji w ramach Programu Tarcza Finansowa PFR przez Polski Fundusz Rozwoju S.A. (PFR).</t>
  </si>
  <si>
    <t>Wspracie  finansowe w złotych</t>
  </si>
  <si>
    <t>Liczba zatrudnionych osób (bez właściciela)</t>
  </si>
  <si>
    <t>Skala spadku przychodów ze sprzedaży</t>
  </si>
  <si>
    <t>Bazowa kwota subwencji na zatrudnionego</t>
  </si>
  <si>
    <t>max subwencja</t>
  </si>
  <si>
    <t>Subwencja</t>
  </si>
  <si>
    <t>KALKULATOR SUBWENCJI - TARCZA FINANSOWA PFR</t>
  </si>
  <si>
    <t>Przychód w tym samym miesiącu rok wcześniej</t>
  </si>
  <si>
    <t>Jak porównujesz spadek przychodów?</t>
  </si>
  <si>
    <t>Informacje o spadku przychodów</t>
  </si>
  <si>
    <t>Przychód w miesiącu, w którym firma odnotowała spadek przychodów o co najmniej 25%</t>
  </si>
  <si>
    <t>Wyliczony % spadku przychodów</t>
  </si>
  <si>
    <r>
      <rPr>
        <b/>
        <i/>
        <sz val="7"/>
        <rFont val="Arial"/>
        <family val="2"/>
        <charset val="238"/>
      </rPr>
      <t>rok do roku:</t>
    </r>
    <r>
      <rPr>
        <i/>
        <sz val="7"/>
        <rFont val="Arial"/>
        <family val="2"/>
        <charset val="238"/>
      </rPr>
      <t xml:space="preserve"> dla wybranego miesiąca spadku przychodów, uwzględniony zostanie miesiąc odpowiadający mu w roku poprzednim.</t>
    </r>
  </si>
  <si>
    <r>
      <rPr>
        <b/>
        <i/>
        <sz val="7"/>
        <color theme="1"/>
        <rFont val="Arial"/>
        <family val="2"/>
        <charset val="238"/>
      </rPr>
      <t>miesiąc do miesiąca:</t>
    </r>
    <r>
      <rPr>
        <i/>
        <sz val="7"/>
        <color theme="1"/>
        <rFont val="Arial"/>
        <family val="2"/>
        <charset val="238"/>
      </rPr>
      <t xml:space="preserve"> dla wybranego miesiąca spadku przychodów, uwzględniony zostanie miesiąc poprzedzający ten okres.</t>
    </r>
  </si>
  <si>
    <t>Przychód w miesiącu poprzedzającym miesiąc spadku przychodów</t>
  </si>
  <si>
    <t>Przychód w miesiącu poprzedzającym miesiąc spadku przychodu</t>
  </si>
  <si>
    <t>0%-24,99%</t>
  </si>
  <si>
    <t>25,00%-49,99%</t>
  </si>
  <si>
    <t>50,00%-74,99%</t>
  </si>
  <si>
    <r>
      <rPr>
        <b/>
        <i/>
        <sz val="7"/>
        <rFont val="Arial"/>
        <family val="2"/>
        <charset val="238"/>
      </rPr>
      <t xml:space="preserve">rok do roku: </t>
    </r>
    <r>
      <rPr>
        <i/>
        <sz val="7"/>
        <rFont val="Arial"/>
        <family val="2"/>
        <charset val="238"/>
      </rPr>
      <t>dla wybranego miesiąca spadku przychodów, uwzględniony zostanie miesiąc odpowiadający mu w roku poprzednim.</t>
    </r>
  </si>
  <si>
    <r>
      <rPr>
        <b/>
        <i/>
        <sz val="7"/>
        <rFont val="Arial"/>
        <family val="2"/>
        <charset val="238"/>
      </rPr>
      <t>miesiąc do miesiąca:</t>
    </r>
    <r>
      <rPr>
        <i/>
        <sz val="7"/>
        <rFont val="Arial"/>
        <family val="2"/>
        <charset val="238"/>
      </rPr>
      <t xml:space="preserve"> dla wybranego miesiąca spadku przychodów, uwzględniony zostanie miesiąc poprzedzający ten okres.</t>
    </r>
  </si>
  <si>
    <t>75,00%-100,00%</t>
  </si>
  <si>
    <t>SMALL i MID</t>
  </si>
  <si>
    <t>MIKRO</t>
  </si>
  <si>
    <t>Przychód w 2019 roku</t>
  </si>
  <si>
    <t>(jeśli składasz wniosek w maju 2020 r., podaj liczbę zatrudnionych na koniec kwietnia 2020 r.)</t>
  </si>
  <si>
    <t>(jeśli składasz wniosek w maju 2020 r., podaj liczbę zatrudnionych na koniec kwietnia 2019 r.)</t>
  </si>
  <si>
    <t>Liczba pracowników na dzień 31 grudnia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</si>
</sst>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00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990033"/>
      <name val="Arial"/>
      <family val="2"/>
      <charset val="238"/>
    </font>
    <font>
      <i/>
      <sz val="7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7"/>
      <color theme="1"/>
      <name val="Arial"/>
      <family val="2"/>
      <charset val="238"/>
    </font>
    <font>
      <b/>
      <i/>
      <sz val="7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20"/>
      <color rgb="FF99003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8" xfId="0" applyFont="1" applyBorder="1"/>
    <xf numFmtId="0" fontId="3" fillId="0" borderId="7" xfId="0" applyFont="1" applyBorder="1"/>
    <xf numFmtId="0" fontId="4" fillId="0" borderId="0" xfId="0" applyFont="1" applyBorder="1"/>
    <xf numFmtId="0" fontId="3" fillId="0" borderId="4" xfId="0" applyFont="1" applyBorder="1"/>
    <xf numFmtId="4" fontId="3" fillId="0" borderId="0" xfId="0" applyNumberFormat="1" applyFont="1" applyBorder="1" applyAlignment="1">
      <alignment horizontal="right"/>
    </xf>
    <xf numFmtId="0" fontId="5" fillId="0" borderId="0" xfId="0" applyFont="1"/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0" xfId="0" applyFont="1" applyFill="1" applyBorder="1"/>
    <xf numFmtId="10" fontId="3" fillId="2" borderId="0" xfId="1" applyNumberFormat="1" applyFont="1" applyFill="1" applyBorder="1" applyAlignment="1">
      <alignment horizontal="center" vertical="center"/>
    </xf>
    <xf numFmtId="0" fontId="3" fillId="2" borderId="8" xfId="0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0" fillId="4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3" borderId="12" xfId="0" applyFill="1" applyBorder="1"/>
    <xf numFmtId="0" fontId="0" fillId="0" borderId="12" xfId="0" applyBorder="1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Border="1"/>
    <xf numFmtId="0" fontId="0" fillId="4" borderId="0" xfId="0" applyFill="1"/>
    <xf numFmtId="0" fontId="11" fillId="2" borderId="0" xfId="0" applyFont="1" applyFill="1" applyBorder="1"/>
    <xf numFmtId="0" fontId="12" fillId="2" borderId="0" xfId="0" applyFont="1" applyFill="1" applyBorder="1"/>
    <xf numFmtId="0" fontId="11" fillId="0" borderId="0" xfId="0" applyFont="1" applyBorder="1"/>
    <xf numFmtId="1" fontId="3" fillId="0" borderId="0" xfId="0" applyNumberFormat="1" applyFont="1" applyBorder="1"/>
    <xf numFmtId="164" fontId="0" fillId="4" borderId="12" xfId="1" applyNumberFormat="1" applyFont="1" applyFill="1" applyBorder="1"/>
    <xf numFmtId="0" fontId="6" fillId="0" borderId="0" xfId="0" applyFont="1" applyBorder="1" applyAlignment="1">
      <alignment vertical="top" wrapText="1"/>
    </xf>
    <xf numFmtId="0" fontId="0" fillId="4" borderId="0" xfId="0" applyFill="1" applyProtection="1">
      <protection hidden="1"/>
    </xf>
    <xf numFmtId="0" fontId="13" fillId="4" borderId="0" xfId="0" applyFont="1" applyFill="1" applyAlignment="1" applyProtection="1">
      <protection hidden="1"/>
    </xf>
    <xf numFmtId="0" fontId="7" fillId="0" borderId="0" xfId="0" applyFont="1" applyBorder="1" applyAlignment="1">
      <alignment vertical="top" wrapText="1"/>
    </xf>
    <xf numFmtId="44" fontId="0" fillId="3" borderId="0" xfId="0" applyNumberFormat="1" applyFill="1" applyAlignment="1">
      <alignment horizontal="center" vertical="center"/>
    </xf>
    <xf numFmtId="9" fontId="0" fillId="3" borderId="0" xfId="0" applyNumberFormat="1" applyFill="1"/>
    <xf numFmtId="0" fontId="0" fillId="5" borderId="12" xfId="0" applyFill="1" applyBorder="1"/>
    <xf numFmtId="0" fontId="11" fillId="0" borderId="0" xfId="0" applyFont="1" applyBorder="1" applyAlignment="1">
      <alignment vertical="top" wrapText="1"/>
    </xf>
    <xf numFmtId="44" fontId="11" fillId="0" borderId="0" xfId="0" applyNumberFormat="1" applyFont="1" applyBorder="1" applyAlignment="1">
      <alignment horizontal="center"/>
    </xf>
    <xf numFmtId="0" fontId="7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0" xfId="0" applyFont="1" applyFill="1" applyAlignment="1" applyProtection="1">
      <alignment horizontal="center" wrapText="1"/>
      <protection hidden="1"/>
    </xf>
    <xf numFmtId="0" fontId="13" fillId="4" borderId="0" xfId="0" applyFont="1" applyFill="1" applyAlignment="1" applyProtection="1">
      <alignment horizontal="center"/>
      <protection hidden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0" fontId="11" fillId="2" borderId="1" xfId="1" applyNumberFormat="1" applyFont="1" applyFill="1" applyBorder="1" applyAlignment="1" applyProtection="1">
      <alignment horizontal="center" vertical="center"/>
      <protection hidden="1"/>
    </xf>
    <xf numFmtId="10" fontId="11" fillId="2" borderId="2" xfId="1" applyNumberFormat="1" applyFont="1" applyFill="1" applyBorder="1" applyAlignment="1" applyProtection="1">
      <alignment horizontal="center" vertical="center"/>
      <protection hidden="1"/>
    </xf>
    <xf numFmtId="10" fontId="11" fillId="2" borderId="3" xfId="1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11" fillId="0" borderId="2" xfId="0" applyFont="1" applyBorder="1" applyAlignment="1" applyProtection="1">
      <alignment horizontal="center" vertical="center"/>
      <protection locked="0" hidden="1"/>
    </xf>
    <xf numFmtId="0" fontId="11" fillId="0" borderId="3" xfId="0" applyFont="1" applyBorder="1" applyAlignment="1" applyProtection="1">
      <alignment horizontal="center" vertical="center"/>
      <protection locked="0" hidden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 hidden="1"/>
    </xf>
    <xf numFmtId="1" fontId="11" fillId="0" borderId="3" xfId="0" applyNumberFormat="1" applyFont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>
      <alignment horizontal="left" vertical="top" wrapText="1"/>
    </xf>
    <xf numFmtId="44" fontId="11" fillId="0" borderId="12" xfId="0" applyNumberFormat="1" applyFont="1" applyBorder="1" applyAlignment="1" applyProtection="1">
      <alignment horizontal="right" vertical="center"/>
      <protection locked="0" hidden="1"/>
    </xf>
    <xf numFmtId="44" fontId="11" fillId="2" borderId="12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>
      <alignment horizontal="left" vertical="top" wrapText="1"/>
    </xf>
    <xf numFmtId="44" fontId="11" fillId="0" borderId="12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vertical="center" wrapText="1"/>
    </xf>
    <xf numFmtId="44" fontId="11" fillId="2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6">
    <dxf>
      <font>
        <color rgb="FFFF000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rgb="FFFF000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</dxfs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SP od 10 do 249 pracownik&#243;w'!A1"/><Relationship Id="rId2" Type="http://schemas.openxmlformats.org/officeDocument/2006/relationships/hyperlink" Target="#'Mikrofirma do 9 pracownik&#243;w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589407</xdr:colOff>
      <xdr:row>3</xdr:row>
      <xdr:rowOff>77724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9598DEC-3A60-46CF-9196-08F70038D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1141857" cy="592074"/>
        </a:xfrm>
        <a:prstGeom prst="rect">
          <a:avLst/>
        </a:prstGeom>
      </xdr:spPr>
    </xdr:pic>
    <xdr:clientData/>
  </xdr:twoCellAnchor>
  <xdr:twoCellAnchor>
    <xdr:from>
      <xdr:col>0</xdr:col>
      <xdr:colOff>523875</xdr:colOff>
      <xdr:row>5</xdr:row>
      <xdr:rowOff>147637</xdr:rowOff>
    </xdr:from>
    <xdr:to>
      <xdr:col>6</xdr:col>
      <xdr:colOff>37875</xdr:colOff>
      <xdr:row>17</xdr:row>
      <xdr:rowOff>185737</xdr:rowOff>
    </xdr:to>
    <xdr:sp macro="" textlink="">
      <xdr:nvSpPr>
        <xdr:cNvPr id="4" name="Prostokąt: zaokrąglone rogi 3">
          <a:hlinkClick xmlns:r="http://schemas.openxmlformats.org/officeDocument/2006/relationships" r:id="rId2" tooltip="Mikrofirma"/>
          <a:extLst>
            <a:ext uri="{FF2B5EF4-FFF2-40B4-BE49-F238E27FC236}">
              <a16:creationId xmlns:a16="http://schemas.microsoft.com/office/drawing/2014/main" id="{16997291-03E2-4E04-9A82-40AE0AF5BD78}"/>
            </a:ext>
          </a:extLst>
        </xdr:cNvPr>
        <xdr:cNvSpPr/>
      </xdr:nvSpPr>
      <xdr:spPr>
        <a:xfrm>
          <a:off x="523875" y="1290637"/>
          <a:ext cx="3171600" cy="2324100"/>
        </a:xfrm>
        <a:prstGeom prst="roundRect">
          <a:avLst/>
        </a:prstGeom>
        <a:solidFill>
          <a:srgbClr val="FFCC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2000" b="1">
              <a:solidFill>
                <a:schemeClr val="lt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MIKROFIRMA</a:t>
          </a:r>
          <a:br>
            <a:rPr lang="pl-PL" sz="2000" b="1">
              <a:solidFill>
                <a:schemeClr val="lt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pl-PL" sz="2000" b="1">
            <a:solidFill>
              <a:schemeClr val="lt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pl-PL" sz="1000" b="1">
            <a:solidFill>
              <a:schemeClr val="lt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  <a:t>Podmiot </a:t>
          </a:r>
          <a:r>
            <a:rPr lang="pl-PL" sz="900" b="1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  <a:t>zatrudniający od 1 do 9 pracowników</a:t>
          </a:r>
          <a:r>
            <a:rPr lang="pl-PL" sz="900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pl-PL" sz="900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</a:br>
          <a:r>
            <a:rPr lang="pl-PL" sz="900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  <a:t>(z wyłączeniem właściciela przedsiębiorstwa), a jego </a:t>
          </a:r>
          <a:r>
            <a:rPr lang="pl-PL" sz="900" b="1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  <a:t>roczny obrót/ suma bilansowa</a:t>
          </a:r>
          <a:r>
            <a:rPr lang="pl-PL" sz="900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  <a:t> nie przekracza równowartości </a:t>
          </a:r>
          <a:br>
            <a:rPr lang="pl-PL" sz="900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</a:br>
          <a:r>
            <a:rPr lang="pl-PL" sz="900" b="1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  <a:t>2 mln euro</a:t>
          </a:r>
          <a:r>
            <a:rPr lang="pl-PL" sz="900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  <a:t> (wg średniego kursu NBP z ostatniego dnia obrotowego wybranego do określenia statusu podmiotu).</a:t>
          </a:r>
        </a:p>
      </xdr:txBody>
    </xdr:sp>
    <xdr:clientData/>
  </xdr:twoCellAnchor>
  <xdr:twoCellAnchor>
    <xdr:from>
      <xdr:col>7</xdr:col>
      <xdr:colOff>533400</xdr:colOff>
      <xdr:row>5</xdr:row>
      <xdr:rowOff>147637</xdr:rowOff>
    </xdr:from>
    <xdr:to>
      <xdr:col>13</xdr:col>
      <xdr:colOff>47625</xdr:colOff>
      <xdr:row>17</xdr:row>
      <xdr:rowOff>185737</xdr:rowOff>
    </xdr:to>
    <xdr:sp macro="" textlink="">
      <xdr:nvSpPr>
        <xdr:cNvPr id="5" name="Prostokąt: zaokrąglone rogi 4">
          <a:hlinkClick xmlns:r="http://schemas.openxmlformats.org/officeDocument/2006/relationships" r:id="rId3" tooltip="Mała i Średnia Firma"/>
          <a:extLst>
            <a:ext uri="{FF2B5EF4-FFF2-40B4-BE49-F238E27FC236}">
              <a16:creationId xmlns:a16="http://schemas.microsoft.com/office/drawing/2014/main" id="{F5945119-9ECC-476E-8A5C-3FE8A0D5F0D1}"/>
            </a:ext>
          </a:extLst>
        </xdr:cNvPr>
        <xdr:cNvSpPr/>
      </xdr:nvSpPr>
      <xdr:spPr>
        <a:xfrm>
          <a:off x="4800600" y="1290637"/>
          <a:ext cx="3171825" cy="2324100"/>
        </a:xfrm>
        <a:prstGeom prst="roundRect">
          <a:avLst/>
        </a:prstGeom>
        <a:solidFill>
          <a:srgbClr val="FFCC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l-PL" sz="20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MAŁA I ŚREDNIA FIRMA</a:t>
          </a:r>
        </a:p>
        <a:p>
          <a:pPr marL="0" indent="0" algn="ctr"/>
          <a:endParaRPr lang="pl-PL" sz="1000" b="1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  <a:t>Podmiot zatrudniający do 249 pracowników </a:t>
          </a:r>
          <a:br>
            <a:rPr lang="pl-PL" sz="900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</a:br>
          <a:r>
            <a:rPr lang="pl-PL" sz="900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  <a:t>(z wyłączeniem właściciela przedsiębiorstwa), a jego </a:t>
          </a:r>
          <a:r>
            <a:rPr lang="pl-PL" sz="900" b="1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  <a:t>roczny obrót</a:t>
          </a:r>
          <a:r>
            <a:rPr lang="pl-PL" sz="900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  <a:t> nie przekracza równowartości </a:t>
          </a:r>
          <a:r>
            <a:rPr lang="pl-PL" sz="900" b="1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  <a:t>50 mln euro lub / suma bilansowa </a:t>
          </a:r>
          <a:r>
            <a:rPr lang="pl-PL" sz="900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  <a:t>nie przekracza </a:t>
          </a:r>
          <a:r>
            <a:rPr lang="pl-PL" sz="900" b="1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  <a:t>43 mln euro</a:t>
          </a:r>
          <a:r>
            <a:rPr lang="pl-PL" sz="900">
              <a:solidFill>
                <a:srgbClr val="990033"/>
              </a:solidFill>
              <a:effectLst/>
              <a:latin typeface="+mn-lt"/>
              <a:ea typeface="+mn-ea"/>
              <a:cs typeface="+mn-cs"/>
            </a:rPr>
            <a:t> (wg średniego kursu NBP z ostatniego dnia obrotowego wybranego do określenia statusu podmiotu). Jednocześnie, z tej kategorii są wyłączone mikrofirmy/ mikroprzedsiębiorstwa oraz beneficjenci programu rządowego Tarcza Finansowa Polskiego Funduszu Rozwoju dla Dużych Firm.</a:t>
          </a:r>
        </a:p>
        <a:p>
          <a:pPr marL="0" indent="0" algn="ctr"/>
          <a:endParaRPr lang="pl-PL" sz="1000" b="1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20</xdr:row>
      <xdr:rowOff>45</xdr:rowOff>
    </xdr:from>
    <xdr:to>
      <xdr:col>4</xdr:col>
      <xdr:colOff>0</xdr:colOff>
      <xdr:row>21</xdr:row>
      <xdr:rowOff>104820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DCD38D1-E26E-4024-B538-9626582B6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676695"/>
          <a:ext cx="38100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8</xdr:row>
      <xdr:rowOff>171450</xdr:rowOff>
    </xdr:from>
    <xdr:to>
      <xdr:col>4</xdr:col>
      <xdr:colOff>19050</xdr:colOff>
      <xdr:row>10</xdr:row>
      <xdr:rowOff>95250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5174B08-2125-4076-9235-1F1A124EC4FA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647825"/>
          <a:ext cx="38100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AC5FA-3D47-4E7D-8136-57991A6E853E}">
  <sheetPr>
    <tabColor rgb="FF990033"/>
  </sheetPr>
  <dimension ref="A1:O42"/>
  <sheetViews>
    <sheetView showGridLines="0" showRowColHeaders="0" tabSelected="1" workbookViewId="0">
      <selection activeCell="A3" sqref="A3"/>
    </sheetView>
  </sheetViews>
  <sheetFormatPr defaultColWidth="0" defaultRowHeight="15" zeroHeight="1" x14ac:dyDescent="0.25"/>
  <cols>
    <col min="1" max="14" width="9.140625" style="35" customWidth="1"/>
    <col min="15" max="19" width="9.140625" style="35" hidden="1" customWidth="1"/>
    <col min="20" max="16384" width="9.140625" style="35" hidden="1"/>
  </cols>
  <sheetData>
    <row r="1" spans="1:1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 customHeight="1" x14ac:dyDescent="0.4">
      <c r="A2" s="42"/>
      <c r="B2" s="42"/>
      <c r="C2" s="55" t="s">
        <v>31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43"/>
    </row>
    <row r="3" spans="1:15" ht="15" customHeight="1" x14ac:dyDescent="0.4">
      <c r="A3" s="42"/>
      <c r="B3" s="4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43"/>
    </row>
    <row r="4" spans="1:15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2"/>
      <c r="B21" s="54" t="s">
        <v>24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2"/>
      <c r="O21" s="42"/>
    </row>
    <row r="22" spans="1:15" ht="15" customHeight="1" x14ac:dyDescent="0.25">
      <c r="A22" s="42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42"/>
      <c r="O22" s="42"/>
    </row>
    <row r="23" spans="1:15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hidden="1" x14ac:dyDescent="0.25"/>
    <row r="25" spans="1:15" hidden="1" x14ac:dyDescent="0.25"/>
    <row r="26" spans="1:15" hidden="1" x14ac:dyDescent="0.25"/>
    <row r="27" spans="1:15" hidden="1" x14ac:dyDescent="0.25"/>
    <row r="28" spans="1:15" hidden="1" x14ac:dyDescent="0.25"/>
    <row r="29" spans="1:15" hidden="1" x14ac:dyDescent="0.25"/>
    <row r="30" spans="1:15" hidden="1" x14ac:dyDescent="0.25"/>
    <row r="31" spans="1:15" hidden="1" x14ac:dyDescent="0.25"/>
    <row r="32" spans="1:1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</sheetData>
  <sheetProtection algorithmName="SHA-512" hashValue="Spln90bnuIZzuL9DT/NeRAMMK94D7xTzcmhrPZvJ7VqAGuzFOG5oPv7F1JHk+hr3FMMPeDl8kAPMQiOy+eoFRw==" saltValue="+qJob7RM4CQkrRnJenmTVQ==" spinCount="100000" sheet="1" objects="1" scenarios="1"/>
  <mergeCells count="2">
    <mergeCell ref="B21:M22"/>
    <mergeCell ref="C2:N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6F44F-FABF-4B22-B90E-5A4EA6BD236D}">
  <sheetPr codeName="Arkusz1">
    <tabColor rgb="FFFFFF00"/>
  </sheetPr>
  <dimension ref="B1:AW66"/>
  <sheetViews>
    <sheetView showGridLines="0" showRowColHeaders="0" workbookViewId="0">
      <selection activeCell="E7" sqref="E7:P7"/>
    </sheetView>
  </sheetViews>
  <sheetFormatPr defaultColWidth="0" defaultRowHeight="14.25" zeroHeight="1" x14ac:dyDescent="0.2"/>
  <cols>
    <col min="1" max="46" width="3" style="2" customWidth="1"/>
    <col min="47" max="49" width="3" style="2" hidden="1" customWidth="1"/>
    <col min="50" max="16384" width="0" style="2" hidden="1"/>
  </cols>
  <sheetData>
    <row r="1" spans="2:45" x14ac:dyDescent="0.2"/>
    <row r="2" spans="2:45" ht="15" x14ac:dyDescent="0.25">
      <c r="B2" s="13" t="s">
        <v>10</v>
      </c>
      <c r="C2" s="1"/>
    </row>
    <row r="3" spans="2:45" ht="15" x14ac:dyDescent="0.25">
      <c r="B3" s="1"/>
      <c r="C3" s="1"/>
    </row>
    <row r="4" spans="2:45" x14ac:dyDescent="0.2"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5"/>
    </row>
    <row r="5" spans="2:45" ht="15" x14ac:dyDescent="0.25">
      <c r="C5" s="9"/>
      <c r="D5" s="1" t="s">
        <v>0</v>
      </c>
      <c r="Q5" s="6"/>
      <c r="R5" s="6"/>
      <c r="S5" s="6"/>
      <c r="T5" s="7" t="s">
        <v>3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8"/>
    </row>
    <row r="6" spans="2:45" ht="15" x14ac:dyDescent="0.25">
      <c r="C6" s="9"/>
      <c r="D6" s="50" t="s">
        <v>12</v>
      </c>
      <c r="Q6" s="6"/>
      <c r="R6" s="6"/>
      <c r="S6" s="6"/>
      <c r="T6" s="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8"/>
    </row>
    <row r="7" spans="2:45" x14ac:dyDescent="0.2">
      <c r="C7" s="9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  <c r="Q7" s="6"/>
      <c r="R7" s="6"/>
      <c r="S7" s="6"/>
      <c r="T7" s="52" t="s">
        <v>4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7"/>
      <c r="AR7" s="68"/>
      <c r="AS7" s="8"/>
    </row>
    <row r="8" spans="2:45" x14ac:dyDescent="0.2"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53" t="s">
        <v>50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8"/>
    </row>
    <row r="9" spans="2:45" ht="14.25" customHeight="1" x14ac:dyDescent="0.2">
      <c r="C9" s="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8"/>
    </row>
    <row r="10" spans="2:45" x14ac:dyDescent="0.2">
      <c r="C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2" t="s">
        <v>52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7"/>
      <c r="AR10" s="68"/>
      <c r="AS10" s="8"/>
    </row>
    <row r="11" spans="2:45" ht="14.25" customHeight="1" x14ac:dyDescent="0.2">
      <c r="C11" s="9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3"/>
      <c r="AQ11" s="3"/>
      <c r="AR11" s="3"/>
      <c r="AS11" s="8"/>
    </row>
    <row r="12" spans="2:45" x14ac:dyDescent="0.2">
      <c r="C12" s="9"/>
      <c r="R12" s="6"/>
      <c r="S12" s="6"/>
      <c r="T12" s="52" t="s">
        <v>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7"/>
      <c r="AR12" s="68"/>
      <c r="AS12" s="8"/>
    </row>
    <row r="13" spans="2:45" x14ac:dyDescent="0.2">
      <c r="C13" s="9"/>
      <c r="Q13" s="6"/>
      <c r="R13" s="6"/>
      <c r="S13" s="6"/>
      <c r="T13" s="53" t="s">
        <v>51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8"/>
    </row>
    <row r="14" spans="2:45" x14ac:dyDescent="0.2"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0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39"/>
      <c r="AO14" s="6"/>
      <c r="AP14" s="6"/>
      <c r="AQ14" s="6"/>
      <c r="AR14" s="6"/>
      <c r="AS14" s="8"/>
    </row>
    <row r="15" spans="2:45" x14ac:dyDescent="0.2"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8"/>
    </row>
    <row r="16" spans="2:45" ht="15" x14ac:dyDescent="0.25">
      <c r="C16" s="9"/>
      <c r="D16" s="7" t="s">
        <v>33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 t="s">
        <v>34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8"/>
    </row>
    <row r="17" spans="3:45" x14ac:dyDescent="0.2">
      <c r="C17" s="9"/>
      <c r="D17" s="15" t="s">
        <v>12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8"/>
    </row>
    <row r="18" spans="3:45" ht="15" customHeight="1" x14ac:dyDescent="0.2">
      <c r="C18" s="9"/>
      <c r="D18" s="6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  <c r="Q18" s="6"/>
      <c r="R18" s="6"/>
      <c r="S18" s="6"/>
      <c r="T18" s="69" t="s">
        <v>35</v>
      </c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"/>
      <c r="AM18" s="70"/>
      <c r="AN18" s="70"/>
      <c r="AO18" s="70"/>
      <c r="AP18" s="70"/>
      <c r="AQ18" s="70"/>
      <c r="AR18" s="70"/>
      <c r="AS18" s="8"/>
    </row>
    <row r="19" spans="3:45" x14ac:dyDescent="0.2">
      <c r="C19" s="9"/>
      <c r="Q19" s="6"/>
      <c r="R19" s="6"/>
      <c r="S19" s="6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"/>
      <c r="AM19" s="6"/>
      <c r="AN19" s="6"/>
      <c r="AO19" s="6"/>
      <c r="AP19" s="6"/>
      <c r="AQ19" s="6"/>
      <c r="AR19" s="6"/>
      <c r="AS19" s="8"/>
    </row>
    <row r="20" spans="3:45" ht="14.25" customHeight="1" x14ac:dyDescent="0.2">
      <c r="C20" s="9"/>
      <c r="D20" s="41"/>
      <c r="E20" s="72" t="s">
        <v>44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8"/>
    </row>
    <row r="21" spans="3:45" x14ac:dyDescent="0.2">
      <c r="C21" s="9"/>
      <c r="D21" s="41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6"/>
      <c r="S21" s="6"/>
      <c r="T21" s="38" t="s">
        <v>40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70"/>
      <c r="AN21" s="70"/>
      <c r="AO21" s="70"/>
      <c r="AP21" s="70"/>
      <c r="AQ21" s="70"/>
      <c r="AR21" s="70"/>
      <c r="AS21" s="8"/>
    </row>
    <row r="22" spans="3:45" ht="14.25" customHeight="1" x14ac:dyDescent="0.2">
      <c r="C22" s="9"/>
      <c r="D22" s="41"/>
      <c r="E22" s="72" t="s">
        <v>45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8"/>
    </row>
    <row r="23" spans="3:45" x14ac:dyDescent="0.2">
      <c r="C23" s="9"/>
      <c r="D23" s="4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6"/>
      <c r="R23" s="6"/>
      <c r="S23" s="6"/>
      <c r="T23" s="38" t="s">
        <v>32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70"/>
      <c r="AN23" s="70"/>
      <c r="AO23" s="70"/>
      <c r="AP23" s="70"/>
      <c r="AQ23" s="70"/>
      <c r="AR23" s="70"/>
      <c r="AS23" s="8"/>
    </row>
    <row r="24" spans="3:45" x14ac:dyDescent="0.2">
      <c r="C24" s="9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8"/>
    </row>
    <row r="25" spans="3:45" x14ac:dyDescent="0.2"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8"/>
    </row>
    <row r="26" spans="3:45" x14ac:dyDescent="0.2">
      <c r="C26" s="19"/>
      <c r="D26" s="36" t="s">
        <v>36</v>
      </c>
      <c r="E26" s="20"/>
      <c r="F26" s="20"/>
      <c r="G26" s="20"/>
      <c r="H26" s="20"/>
      <c r="I26" s="20"/>
      <c r="J26" s="20"/>
      <c r="K26" s="20"/>
      <c r="L26" s="20"/>
      <c r="M26" s="20"/>
      <c r="N26" s="58" t="str">
        <f>IFERROR(IF(ROUND(IF(E18="miesiąc do miesiąca",1-AM18/AM21,1-AM18/AM23),4)&lt;0%,0%,ROUND(IF(E18="miesiąc do miesiąca",1-AM18/AM21,1-AM18/AM23),4)),"")</f>
        <v/>
      </c>
      <c r="O26" s="59"/>
      <c r="P26" s="59"/>
      <c r="Q26" s="60"/>
      <c r="R26" s="21"/>
      <c r="S26" s="20"/>
      <c r="T26" s="37" t="s">
        <v>8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71" t="str">
        <f>IFERROR(IF(E18="miesiąc do miesiąca",VLOOKUP(N26,wyliczanki!A24:L27,SUM(3,MIN(AQ7,IF(E7="Prowadzę działalność całoroczną",AQ10,AQ12))),1),VLOOKUP(N26,wyliczanki!A24:L27,SUM(3,MIN(AQ7,IF(E7="Prowadzę działalność całoroczną",AQ10,AQ12))),1)),"")</f>
        <v/>
      </c>
      <c r="AN26" s="71"/>
      <c r="AO26" s="71"/>
      <c r="AP26" s="71"/>
      <c r="AQ26" s="71"/>
      <c r="AR26" s="71"/>
      <c r="AS26" s="22"/>
    </row>
    <row r="27" spans="3:45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21"/>
      <c r="P27" s="21"/>
      <c r="Q27" s="21"/>
      <c r="R27" s="21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3"/>
      <c r="AO27" s="23"/>
      <c r="AP27" s="23"/>
      <c r="AQ27" s="23"/>
      <c r="AR27" s="23"/>
      <c r="AS27" s="22"/>
    </row>
    <row r="28" spans="3:45" x14ac:dyDescent="0.2"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6"/>
    </row>
    <row r="29" spans="3:45" x14ac:dyDescent="0.2">
      <c r="C29" s="56" t="s">
        <v>24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</row>
    <row r="30" spans="3:45" x14ac:dyDescent="0.2"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</row>
    <row r="31" spans="3:45" hidden="1" x14ac:dyDescent="0.2"/>
    <row r="32" spans="3:4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</sheetData>
  <sheetProtection algorithmName="SHA-512" hashValue="75bPArKrcqNX9Ncbj7oAxEPnaI5WHxnyllGOzu0z6H8ybk2LWdqlc+IaD4+ddVJ9vkPnKrkb2rjyGrfrRdDzLQ==" saltValue="1cmkB7RzLSPfarnLmOCr5A==" spinCount="100000" sheet="1" objects="1" scenarios="1"/>
  <mergeCells count="14">
    <mergeCell ref="C29:AS30"/>
    <mergeCell ref="N26:Q26"/>
    <mergeCell ref="E7:P7"/>
    <mergeCell ref="E18:P18"/>
    <mergeCell ref="AQ7:AR7"/>
    <mergeCell ref="AQ10:AR10"/>
    <mergeCell ref="AQ12:AR12"/>
    <mergeCell ref="T18:AK19"/>
    <mergeCell ref="AM18:AR18"/>
    <mergeCell ref="AM21:AR21"/>
    <mergeCell ref="AM26:AR26"/>
    <mergeCell ref="AM23:AR23"/>
    <mergeCell ref="E20:Q21"/>
    <mergeCell ref="E22:P23"/>
  </mergeCells>
  <conditionalFormatting sqref="AM21:AR21">
    <cfRule type="expression" dxfId="5" priority="4">
      <formula>$E$18="rok do roku"</formula>
    </cfRule>
  </conditionalFormatting>
  <conditionalFormatting sqref="AM23:AR23">
    <cfRule type="expression" dxfId="4" priority="2">
      <formula>$E$18="miesiąc do miesiąca"</formula>
    </cfRule>
  </conditionalFormatting>
  <conditionalFormatting sqref="N26:Q26">
    <cfRule type="cellIs" dxfId="3" priority="1" operator="lessThan">
      <formula>0.25</formula>
    </cfRule>
  </conditionalFormatting>
  <dataValidations count="2">
    <dataValidation type="list" allowBlank="1" showInputMessage="1" showErrorMessage="1" sqref="AQ7:AR7 AQ10:AR10 AQ12:AR12" xr:uid="{79DDD934-6C70-4729-BC77-8E530A62155F}">
      <formula1>"1,2,3,4,5,6,7,8,9"</formula1>
    </dataValidation>
    <dataValidation type="list" allowBlank="1" showInputMessage="1" showErrorMessage="1" sqref="E7:P7" xr:uid="{8B941334-064D-4D23-9F5B-5AD3D5122433}">
      <formula1>"Prowadzę działalność całoroczną,Prowadzę działalność sezonową"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3B7FC1-2746-4023-BF36-54623E37BB42}">
          <x14:formula1>
            <xm:f>wyliczanki!$E$6:$E$7</xm:f>
          </x14:formula1>
          <xm:sqref>E18:P18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21830-0321-4E8D-AD70-C4F69E42DD68}">
  <sheetPr codeName="Arkusz2">
    <tabColor rgb="FF00B050"/>
  </sheetPr>
  <dimension ref="A1:AW64"/>
  <sheetViews>
    <sheetView showGridLines="0" showRowColHeaders="0" workbookViewId="0">
      <selection activeCell="E6" sqref="E6:P6"/>
    </sheetView>
  </sheetViews>
  <sheetFormatPr defaultColWidth="0" defaultRowHeight="14.25" zeroHeight="1" x14ac:dyDescent="0.2"/>
  <cols>
    <col min="1" max="46" width="3" style="2" customWidth="1"/>
    <col min="47" max="49" width="3" style="2" hidden="1" customWidth="1"/>
    <col min="50" max="16384" width="9.140625" style="2" hidden="1"/>
  </cols>
  <sheetData>
    <row r="1" spans="2:45" x14ac:dyDescent="0.2"/>
    <row r="2" spans="2:45" ht="15" x14ac:dyDescent="0.25">
      <c r="B2" s="13" t="s">
        <v>9</v>
      </c>
      <c r="C2" s="1"/>
    </row>
    <row r="3" spans="2:45" ht="15" x14ac:dyDescent="0.25">
      <c r="B3" s="1"/>
      <c r="C3" s="1"/>
    </row>
    <row r="4" spans="2:45" x14ac:dyDescent="0.2"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5"/>
    </row>
    <row r="5" spans="2:45" ht="15" x14ac:dyDescent="0.25">
      <c r="C5" s="9"/>
      <c r="D5" s="7" t="s">
        <v>33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 t="s">
        <v>34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8"/>
    </row>
    <row r="6" spans="2:45" x14ac:dyDescent="0.2">
      <c r="C6" s="9"/>
      <c r="D6" s="6"/>
      <c r="E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8"/>
    </row>
    <row r="7" spans="2:45" ht="14.25" customHeight="1" x14ac:dyDescent="0.2"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1" t="s">
        <v>49</v>
      </c>
      <c r="AK7" s="73"/>
      <c r="AL7" s="73"/>
      <c r="AM7" s="73"/>
      <c r="AN7" s="73"/>
      <c r="AO7" s="73"/>
      <c r="AP7" s="73"/>
      <c r="AQ7" s="73"/>
      <c r="AR7" s="73"/>
      <c r="AS7" s="8"/>
    </row>
    <row r="8" spans="2:45" ht="14.25" customHeight="1" x14ac:dyDescent="0.2"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AL8" s="6"/>
      <c r="AM8" s="6"/>
      <c r="AN8" s="12"/>
      <c r="AO8" s="12"/>
      <c r="AP8" s="12"/>
      <c r="AQ8" s="12"/>
      <c r="AR8" s="12"/>
      <c r="AS8" s="8"/>
    </row>
    <row r="9" spans="2:45" s="6" customFormat="1" ht="14.25" customHeight="1" x14ac:dyDescent="0.2">
      <c r="C9" s="9"/>
      <c r="D9" s="41"/>
      <c r="E9" s="72" t="s">
        <v>37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T9" s="74" t="s">
        <v>35</v>
      </c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48"/>
      <c r="AJ9" s="48"/>
      <c r="AK9" s="73"/>
      <c r="AL9" s="73"/>
      <c r="AM9" s="73"/>
      <c r="AN9" s="73"/>
      <c r="AO9" s="73"/>
      <c r="AP9" s="73"/>
      <c r="AQ9" s="73"/>
      <c r="AR9" s="73"/>
      <c r="AS9" s="8"/>
    </row>
    <row r="10" spans="2:45" ht="14.25" customHeight="1" x14ac:dyDescent="0.2">
      <c r="C10" s="9"/>
      <c r="D10" s="4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6"/>
      <c r="S10" s="6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48"/>
      <c r="AJ10" s="48"/>
      <c r="AK10" s="48"/>
      <c r="AL10" s="6"/>
      <c r="AM10" s="6"/>
      <c r="AN10" s="12"/>
      <c r="AO10" s="12"/>
      <c r="AP10" s="12"/>
      <c r="AQ10" s="12"/>
      <c r="AR10" s="12"/>
      <c r="AS10" s="8"/>
    </row>
    <row r="11" spans="2:45" ht="14.25" customHeight="1" x14ac:dyDescent="0.2">
      <c r="C11" s="9"/>
      <c r="D11" s="44"/>
      <c r="E11" s="76" t="s">
        <v>38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8"/>
    </row>
    <row r="12" spans="2:45" ht="15" customHeight="1" x14ac:dyDescent="0.2">
      <c r="C12" s="9"/>
      <c r="D12" s="44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6"/>
      <c r="S12" s="6"/>
      <c r="T12" s="74" t="s">
        <v>39</v>
      </c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6"/>
      <c r="AJ12" s="6"/>
      <c r="AK12" s="73"/>
      <c r="AL12" s="73"/>
      <c r="AM12" s="73"/>
      <c r="AN12" s="73"/>
      <c r="AO12" s="73"/>
      <c r="AP12" s="73"/>
      <c r="AQ12" s="73"/>
      <c r="AR12" s="73"/>
      <c r="AS12" s="8"/>
    </row>
    <row r="13" spans="2:45" ht="15" customHeight="1" x14ac:dyDescent="0.2">
      <c r="C13" s="9"/>
      <c r="D13" s="4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6"/>
      <c r="S13" s="6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6"/>
      <c r="AJ13" s="6"/>
      <c r="AK13" s="6"/>
      <c r="AL13" s="6"/>
      <c r="AM13" s="6"/>
      <c r="AN13" s="49"/>
      <c r="AO13" s="49"/>
      <c r="AP13" s="49"/>
      <c r="AQ13" s="49"/>
      <c r="AR13" s="49"/>
      <c r="AS13" s="8"/>
    </row>
    <row r="14" spans="2:45" x14ac:dyDescent="0.2">
      <c r="C14" s="9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8"/>
    </row>
    <row r="15" spans="2:45" ht="15" customHeight="1" x14ac:dyDescent="0.2">
      <c r="C15" s="9"/>
      <c r="Q15" s="6"/>
      <c r="R15" s="6"/>
      <c r="S15" s="6"/>
      <c r="T15" s="52" t="s">
        <v>32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3"/>
      <c r="AL15" s="73"/>
      <c r="AM15" s="73"/>
      <c r="AN15" s="73"/>
      <c r="AO15" s="73"/>
      <c r="AP15" s="73"/>
      <c r="AQ15" s="73"/>
      <c r="AR15" s="73"/>
      <c r="AS15" s="8"/>
    </row>
    <row r="16" spans="2:45" x14ac:dyDescent="0.2"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8"/>
    </row>
    <row r="17" spans="3:45" x14ac:dyDescent="0.2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8"/>
    </row>
    <row r="18" spans="3:45" ht="15" customHeight="1" x14ac:dyDescent="0.2">
      <c r="C18" s="19"/>
      <c r="D18" s="36" t="s">
        <v>36</v>
      </c>
      <c r="E18" s="20"/>
      <c r="F18" s="20"/>
      <c r="G18" s="20"/>
      <c r="H18" s="20"/>
      <c r="I18" s="20"/>
      <c r="J18" s="20"/>
      <c r="K18" s="20"/>
      <c r="L18" s="20"/>
      <c r="M18" s="20"/>
      <c r="N18" s="58" t="str">
        <f>IFERROR(IF(ROUND(IF(E6="miesiąc do miesiąca",1-AK9/AK12,1-AK9/AK15),4)&lt;0%,0%,ROUND(IF(E6="miesiąc do miesiąca",1-AK9/AK12,1-AK9/AK15),4)),"")</f>
        <v/>
      </c>
      <c r="O18" s="59"/>
      <c r="P18" s="59"/>
      <c r="Q18" s="60"/>
      <c r="R18" s="21"/>
      <c r="S18" s="20"/>
      <c r="T18" s="37" t="s">
        <v>8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75" t="str">
        <f>IFERROR(IF(E6="miesiąc do miesiąca",MIN(AK7*VLOOKUP(N18,wyliczanki!A31:C34,3,1),wyliczanki!C29),MIN(AK7*VLOOKUP(N18,wyliczanki!A31:C34,3,1),wyliczanki!C29)),"")</f>
        <v/>
      </c>
      <c r="AL18" s="75"/>
      <c r="AM18" s="75"/>
      <c r="AN18" s="75"/>
      <c r="AO18" s="75"/>
      <c r="AP18" s="75"/>
      <c r="AQ18" s="75"/>
      <c r="AR18" s="75"/>
      <c r="AS18" s="22"/>
    </row>
    <row r="19" spans="3:45" x14ac:dyDescent="0.2"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1"/>
      <c r="P19" s="21"/>
      <c r="Q19" s="21"/>
      <c r="R19" s="21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3"/>
      <c r="AO19" s="23"/>
      <c r="AP19" s="23"/>
      <c r="AQ19" s="23"/>
      <c r="AR19" s="23"/>
      <c r="AS19" s="22"/>
    </row>
    <row r="20" spans="3:45" x14ac:dyDescent="0.2"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</row>
    <row r="21" spans="3:45" x14ac:dyDescent="0.2">
      <c r="C21" s="56" t="s">
        <v>24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</row>
    <row r="22" spans="3:45" x14ac:dyDescent="0.2"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3:45" hidden="1" x14ac:dyDescent="0.2"/>
    <row r="24" spans="3:45" hidden="1" x14ac:dyDescent="0.2"/>
    <row r="25" spans="3:45" hidden="1" x14ac:dyDescent="0.2"/>
    <row r="26" spans="3:45" hidden="1" x14ac:dyDescent="0.2"/>
    <row r="27" spans="3:45" hidden="1" x14ac:dyDescent="0.2"/>
    <row r="28" spans="3:45" hidden="1" x14ac:dyDescent="0.2"/>
    <row r="29" spans="3:45" hidden="1" x14ac:dyDescent="0.2"/>
    <row r="30" spans="3:45" hidden="1" x14ac:dyDescent="0.2"/>
    <row r="31" spans="3:45" hidden="1" x14ac:dyDescent="0.2"/>
    <row r="32" spans="3:4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sheetProtection algorithmName="SHA-512" hashValue="AZdMIiK97LCHRzpPzof1+HCdkY7eZcQdJMT6AlPAE6AGpcHl5yuVv0e1wC3WJjT/tDVyII5nwevn+IHrl3/g1w==" saltValue="L18JsbWShPwPel+FklSwKA==" spinCount="100000" sheet="1" objects="1" scenarios="1"/>
  <mergeCells count="12">
    <mergeCell ref="E6:P6"/>
    <mergeCell ref="E9:Q10"/>
    <mergeCell ref="E11:Q12"/>
    <mergeCell ref="AK7:AR7"/>
    <mergeCell ref="T9:AH10"/>
    <mergeCell ref="AK9:AR9"/>
    <mergeCell ref="AK12:AR12"/>
    <mergeCell ref="N18:Q18"/>
    <mergeCell ref="C21:AS22"/>
    <mergeCell ref="AK15:AR15"/>
    <mergeCell ref="T12:AH13"/>
    <mergeCell ref="AK18:AR18"/>
  </mergeCells>
  <conditionalFormatting sqref="AK15">
    <cfRule type="expression" dxfId="2" priority="6">
      <formula>$E$6="miesiąc do miesiąca"</formula>
    </cfRule>
  </conditionalFormatting>
  <conditionalFormatting sqref="AK12">
    <cfRule type="expression" dxfId="1" priority="5">
      <formula>$E$6="rok do roku"</formula>
    </cfRule>
  </conditionalFormatting>
  <conditionalFormatting sqref="N18:Q18">
    <cfRule type="cellIs" dxfId="0" priority="2" operator="lessThan">
      <formula>0.25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ED9451-BA8A-4E9A-A13D-3DEB64C23D33}">
          <x14:formula1>
            <xm:f>wyliczanki!$E$6:$E$7</xm:f>
          </x14:formula1>
          <xm:sqref>E6:P6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460A4-F7CB-4259-A5DA-DC640E606A52}">
  <sheetPr codeName="Arkusz3"/>
  <dimension ref="A3:N34"/>
  <sheetViews>
    <sheetView topLeftCell="A16" workbookViewId="0">
      <selection activeCell="H25" sqref="H25"/>
    </sheetView>
  </sheetViews>
  <sheetFormatPr defaultRowHeight="15" x14ac:dyDescent="0.25"/>
  <cols>
    <col min="2" max="2" width="14.140625" bestFit="1" customWidth="1"/>
    <col min="3" max="3" width="14.85546875" bestFit="1" customWidth="1"/>
    <col min="6" max="6" width="11.42578125" bestFit="1" customWidth="1"/>
  </cols>
  <sheetData>
    <row r="3" spans="3:14" x14ac:dyDescent="0.25">
      <c r="C3" t="s">
        <v>11</v>
      </c>
      <c r="E3" s="6" t="s">
        <v>1</v>
      </c>
      <c r="F3" s="6"/>
    </row>
    <row r="4" spans="3:14" x14ac:dyDescent="0.25">
      <c r="E4" s="6" t="s">
        <v>2</v>
      </c>
      <c r="F4" s="6"/>
      <c r="N4" t="s">
        <v>13</v>
      </c>
    </row>
    <row r="5" spans="3:14" x14ac:dyDescent="0.25">
      <c r="N5" t="s">
        <v>14</v>
      </c>
    </row>
    <row r="6" spans="3:14" x14ac:dyDescent="0.25">
      <c r="E6" s="6" t="s">
        <v>5</v>
      </c>
      <c r="N6" t="s">
        <v>15</v>
      </c>
    </row>
    <row r="7" spans="3:14" x14ac:dyDescent="0.25">
      <c r="E7" s="6" t="s">
        <v>6</v>
      </c>
      <c r="N7" t="s">
        <v>16</v>
      </c>
    </row>
    <row r="8" spans="3:14" x14ac:dyDescent="0.25">
      <c r="N8" t="s">
        <v>17</v>
      </c>
    </row>
    <row r="9" spans="3:14" x14ac:dyDescent="0.25">
      <c r="N9" t="s">
        <v>18</v>
      </c>
    </row>
    <row r="10" spans="3:14" x14ac:dyDescent="0.25">
      <c r="N10" t="s">
        <v>19</v>
      </c>
    </row>
    <row r="11" spans="3:14" x14ac:dyDescent="0.25">
      <c r="N11" t="s">
        <v>20</v>
      </c>
    </row>
    <row r="12" spans="3:14" x14ac:dyDescent="0.25">
      <c r="N12" t="s">
        <v>21</v>
      </c>
    </row>
    <row r="13" spans="3:14" x14ac:dyDescent="0.25">
      <c r="N13" t="s">
        <v>22</v>
      </c>
    </row>
    <row r="14" spans="3:14" x14ac:dyDescent="0.25">
      <c r="N14" t="s">
        <v>23</v>
      </c>
    </row>
    <row r="22" spans="1:12" x14ac:dyDescent="0.25">
      <c r="A22" s="47" t="s">
        <v>48</v>
      </c>
      <c r="B22" s="77" t="s">
        <v>25</v>
      </c>
      <c r="C22" s="77"/>
      <c r="D22" s="78" t="s">
        <v>26</v>
      </c>
      <c r="E22" s="78"/>
      <c r="F22" s="78"/>
      <c r="G22" s="78"/>
      <c r="H22" s="78"/>
      <c r="I22" s="78"/>
      <c r="J22" s="78"/>
      <c r="K22" s="78"/>
      <c r="L22" s="78"/>
    </row>
    <row r="23" spans="1:12" ht="45" x14ac:dyDescent="0.25">
      <c r="B23" s="27" t="s">
        <v>27</v>
      </c>
      <c r="C23" s="28" t="s">
        <v>28</v>
      </c>
      <c r="D23" s="29">
        <v>1</v>
      </c>
      <c r="E23" s="29">
        <v>2</v>
      </c>
      <c r="F23" s="29">
        <v>3</v>
      </c>
      <c r="G23" s="29">
        <v>4</v>
      </c>
      <c r="H23" s="29">
        <v>5</v>
      </c>
      <c r="I23" s="29">
        <v>6</v>
      </c>
      <c r="J23" s="29">
        <v>7</v>
      </c>
      <c r="K23" s="29">
        <v>8</v>
      </c>
      <c r="L23" s="29">
        <v>9</v>
      </c>
    </row>
    <row r="24" spans="1:12" x14ac:dyDescent="0.25">
      <c r="A24" s="40">
        <v>0</v>
      </c>
      <c r="B24" s="27" t="s">
        <v>41</v>
      </c>
      <c r="C24" s="30">
        <v>0</v>
      </c>
      <c r="D24" s="31">
        <f>$C24*D$23</f>
        <v>0</v>
      </c>
      <c r="E24" s="31">
        <f t="shared" ref="E24:L24" si="0">$C24*E$23</f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</row>
    <row r="25" spans="1:12" x14ac:dyDescent="0.25">
      <c r="A25" s="40">
        <v>0.25</v>
      </c>
      <c r="B25" s="29" t="s">
        <v>42</v>
      </c>
      <c r="C25" s="30">
        <v>12000</v>
      </c>
      <c r="D25" s="31">
        <f>$C25*D$23</f>
        <v>12000</v>
      </c>
      <c r="E25" s="31">
        <f t="shared" ref="E25:L25" si="1">$C25*E$23</f>
        <v>24000</v>
      </c>
      <c r="F25" s="31">
        <f t="shared" si="1"/>
        <v>36000</v>
      </c>
      <c r="G25" s="31">
        <f t="shared" si="1"/>
        <v>48000</v>
      </c>
      <c r="H25" s="31">
        <f t="shared" si="1"/>
        <v>60000</v>
      </c>
      <c r="I25" s="31">
        <f t="shared" si="1"/>
        <v>72000</v>
      </c>
      <c r="J25" s="31">
        <f t="shared" si="1"/>
        <v>84000</v>
      </c>
      <c r="K25" s="31">
        <f t="shared" si="1"/>
        <v>96000</v>
      </c>
      <c r="L25" s="31">
        <f t="shared" si="1"/>
        <v>108000</v>
      </c>
    </row>
    <row r="26" spans="1:12" x14ac:dyDescent="0.25">
      <c r="A26" s="40">
        <v>0.5</v>
      </c>
      <c r="B26" s="29" t="s">
        <v>43</v>
      </c>
      <c r="C26" s="30">
        <v>24000</v>
      </c>
      <c r="D26" s="31">
        <f t="shared" ref="D26:L27" si="2">$C26*D$23</f>
        <v>24000</v>
      </c>
      <c r="E26" s="31">
        <f t="shared" si="2"/>
        <v>48000</v>
      </c>
      <c r="F26" s="31">
        <f t="shared" si="2"/>
        <v>72000</v>
      </c>
      <c r="G26" s="31">
        <f t="shared" si="2"/>
        <v>96000</v>
      </c>
      <c r="H26" s="31">
        <f t="shared" si="2"/>
        <v>120000</v>
      </c>
      <c r="I26" s="31">
        <f t="shared" si="2"/>
        <v>144000</v>
      </c>
      <c r="J26" s="31">
        <f t="shared" si="2"/>
        <v>168000</v>
      </c>
      <c r="K26" s="31">
        <f t="shared" si="2"/>
        <v>192000</v>
      </c>
      <c r="L26" s="31">
        <f t="shared" si="2"/>
        <v>216000</v>
      </c>
    </row>
    <row r="27" spans="1:12" x14ac:dyDescent="0.25">
      <c r="A27" s="40">
        <v>0.75</v>
      </c>
      <c r="B27" s="29" t="s">
        <v>46</v>
      </c>
      <c r="C27" s="30">
        <v>36000</v>
      </c>
      <c r="D27" s="31">
        <f t="shared" si="2"/>
        <v>36000</v>
      </c>
      <c r="E27" s="31">
        <f t="shared" si="2"/>
        <v>72000</v>
      </c>
      <c r="F27" s="31">
        <f t="shared" si="2"/>
        <v>108000</v>
      </c>
      <c r="G27" s="31">
        <f t="shared" si="2"/>
        <v>144000</v>
      </c>
      <c r="H27" s="31">
        <f t="shared" si="2"/>
        <v>180000</v>
      </c>
      <c r="I27" s="31">
        <f t="shared" si="2"/>
        <v>216000</v>
      </c>
      <c r="J27" s="31">
        <f t="shared" si="2"/>
        <v>252000</v>
      </c>
      <c r="K27" s="31">
        <f t="shared" si="2"/>
        <v>288000</v>
      </c>
      <c r="L27" s="31">
        <f t="shared" si="2"/>
        <v>324000</v>
      </c>
    </row>
    <row r="28" spans="1:12" x14ac:dyDescent="0.25">
      <c r="D28" s="34"/>
    </row>
    <row r="29" spans="1:12" ht="45" x14ac:dyDescent="0.25">
      <c r="B29" s="27" t="s">
        <v>29</v>
      </c>
      <c r="C29" s="45">
        <v>3500000</v>
      </c>
      <c r="E29" s="32" t="s">
        <v>29</v>
      </c>
      <c r="F29" s="33">
        <v>3500000</v>
      </c>
    </row>
    <row r="30" spans="1:12" x14ac:dyDescent="0.25">
      <c r="B30" s="29" t="s">
        <v>47</v>
      </c>
      <c r="C30" s="29" t="s">
        <v>30</v>
      </c>
    </row>
    <row r="31" spans="1:12" x14ac:dyDescent="0.25">
      <c r="A31" s="40">
        <v>0</v>
      </c>
      <c r="B31" s="27" t="s">
        <v>41</v>
      </c>
      <c r="C31" s="46">
        <v>0</v>
      </c>
    </row>
    <row r="32" spans="1:12" x14ac:dyDescent="0.25">
      <c r="A32" s="40">
        <v>0.25</v>
      </c>
      <c r="B32" s="29" t="s">
        <v>42</v>
      </c>
      <c r="C32" s="46">
        <v>0.04</v>
      </c>
    </row>
    <row r="33" spans="1:3" x14ac:dyDescent="0.25">
      <c r="A33" s="40">
        <v>0.5</v>
      </c>
      <c r="B33" s="29" t="s">
        <v>43</v>
      </c>
      <c r="C33" s="46">
        <v>0.06</v>
      </c>
    </row>
    <row r="34" spans="1:3" x14ac:dyDescent="0.25">
      <c r="A34" s="40">
        <v>0.75</v>
      </c>
      <c r="B34" s="29" t="s">
        <v>46</v>
      </c>
      <c r="C34" s="46">
        <v>0.08</v>
      </c>
    </row>
  </sheetData>
  <sheetProtection algorithmName="SHA-512" hashValue="i6Z7HGUOmwwqdZyoAK/hNdWzg3Dxx13SX9ciUyj5TjpRcHGjdzYsbkoJyd0a5GcHnyf3Ux1FT1uo2H05vCjryQ==" saltValue="Y0g9FA9OJQx+tlF7aDMGrg==" spinCount="100000" sheet="1" objects="1" scenarios="1"/>
  <mergeCells count="2">
    <mergeCell ref="B22:C22"/>
    <mergeCell ref="D22:L2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Wstęp do kalkulatora</vt:lpstr>
      <vt:lpstr>Mikrofirma do 9 pracowników</vt:lpstr>
      <vt:lpstr>MSP od 10 do 249 pracowników</vt:lpstr>
      <vt:lpstr>wyliczanki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Karol.Janus@alior.pl</dc:creator>
  <cp:lastModifiedBy>Karol Janus</cp:lastModifiedBy>
  <dcterms:created xsi:type="dcterms:W3CDTF">2020-04-29T07:13:23Z</dcterms:created>
  <dcterms:modified xsi:type="dcterms:W3CDTF">2020-04-29T15:11:49Z</dcterms:modified>
</cp:coreProperties>
</file>